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10 - 7.6. - ZCU - AV technika (II.) 013-2021 - CENY\"/>
    </mc:Choice>
  </mc:AlternateContent>
  <xr:revisionPtr revIDLastSave="0" documentId="13_ncr:1_{0F9AC267-9468-44EB-B4EA-F70FFD1029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AVT!$B$1:$T$16</definedName>
  </definedNames>
  <calcPr calcId="181029"/>
</workbook>
</file>

<file path=xl/calcChain.xml><?xml version="1.0" encoding="utf-8"?>
<calcChain xmlns="http://schemas.openxmlformats.org/spreadsheetml/2006/main">
  <c r="S13" i="1" l="1"/>
  <c r="T13" i="1"/>
  <c r="P13" i="1"/>
  <c r="S11" i="1" l="1"/>
  <c r="S12" i="1"/>
  <c r="S10" i="1"/>
  <c r="T10" i="1"/>
  <c r="T12" i="1"/>
  <c r="P10" i="1"/>
  <c r="P11" i="1"/>
  <c r="P12" i="1"/>
  <c r="T11" i="1" l="1"/>
  <c r="S8" i="1"/>
  <c r="P8" i="1"/>
  <c r="T8" i="1" l="1"/>
  <c r="S7" i="1"/>
  <c r="T7" i="1"/>
  <c r="S9" i="1"/>
  <c r="T9" i="1"/>
  <c r="P7" i="1"/>
  <c r="P9" i="1"/>
  <c r="Q16" i="1" l="1"/>
  <c r="R16" i="1"/>
</calcChain>
</file>

<file path=xl/sharedStrings.xml><?xml version="1.0" encoding="utf-8"?>
<sst xmlns="http://schemas.openxmlformats.org/spreadsheetml/2006/main" count="84" uniqueCount="68">
  <si>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</si>
  <si>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</si>
  <si>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</si>
  <si>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</si>
  <si>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</si>
  <si>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</si>
  <si>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</si>
  <si>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</si>
  <si>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</si>
  <si>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</si>
  <si>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</si>
  <si>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</si>
  <si>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</si>
  <si>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 xml:space="preserve">32232000-8 - Zařízení pro videokonference </t>
  </si>
  <si>
    <t>32342200-4 - Sluchátka</t>
  </si>
  <si>
    <t>32581100-0 - Pro přenos dat kabelové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</si>
  <si>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</si>
  <si>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</si>
  <si>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</si>
  <si>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</si>
  <si>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</si>
  <si>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</si>
  <si>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</si>
  <si>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</si>
  <si>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</si>
  <si>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</si>
  <si>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</si>
  <si>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</si>
  <si>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</si>
  <si>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</si>
  <si>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</si>
  <si>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</si>
  <si>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</si>
  <si>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</si>
  <si>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Příloha č. 2 Kupní smlouvy - technická specifikace
Audiovizuální technika (II.) 013 - 2021</t>
  </si>
  <si>
    <t>Bezdrátová sluchátka s mikrofonem a ANC</t>
  </si>
  <si>
    <t>Ing. Barbara Trojanowská,
Tel.: 37763 3001</t>
  </si>
  <si>
    <t>Univerzitní 22, 
30100 Plzeň, 
Fakulta ekonomická - Děkanát,
místnost UL 405</t>
  </si>
  <si>
    <t>HDMI kabel, 5m - propojovací</t>
  </si>
  <si>
    <t>Oboustranné HDMI/M, propojovací, rozhranní HDMI 2.0b, rozlišení min. UltraHD 4K@50Hz/60Hz (2160p), podpora až 32 zvukových kanálů, podpora současného multi-streamování až 4 audiostop, propustnost až 18Gbps, dynamická synchronizace, trojité stínění, pozlacené konektory, délka 5m.</t>
  </si>
  <si>
    <t>HDMI kabel, 5m - prodlužovací</t>
  </si>
  <si>
    <t>HDMI typ A male - HDMI typ A female, prodlužovací, rozhranní HDMI 1.3, rozlišení min. FULL HD (1080i), trojité stínění, délka 5m.</t>
  </si>
  <si>
    <t>Jakub Pendl, 
E-mail: pendl@kma.zcu.cz</t>
  </si>
  <si>
    <t>Technická 8,
301 00 Plzeň,
Fakulta aplikovaných věd - VP5,
místnost UC 260</t>
  </si>
  <si>
    <t>USB Webcam</t>
  </si>
  <si>
    <t>Náhlavová souprava sluchátka + mikrofon</t>
  </si>
  <si>
    <t>Redukce 3,5 mm Jack</t>
  </si>
  <si>
    <t>Ing. Vladislav Lang, Ph.D.,
Tel.: 725 519 955,
37763 4717</t>
  </si>
  <si>
    <t>Teslova 11, 
301 00 Plzeň,
Nové technologie-výzkumné centrum -
Termomechanika technologických procesů,
místnost TH 214</t>
  </si>
  <si>
    <t>Webkamera s rozlišením minimálně Full HD (1920 × 1080 px) pro 30 fps.
Úhel záběru v intervalu 75° až 95 °.
Vestavěný stereo mikrofon.
Automatické ostření, korekce při slabém osvětlení, flexibilní držák pro připevnění na hranu monitoru.</t>
  </si>
  <si>
    <t>Sluchátka drátová, s mikrofonem, přes hlavu, okolo uší, uzavřená konstrukce.
3,5 mm Jack, pro PC, s ovládáním hlasitosti.
Frekvenční rozsah 20 Hz-20000 Hz.
Citlivost 105 dB/mW.
Impedance 32 Ohm.
Měnič 40 mm.
Kabel 1,8 m. 
Vstup/Výstup realizovaný jen jedním sdruženým Jackem 3,5 mm. !!!!
Součástí dodávky musí být i rozdvojka 2x 3,5 mm Jack Male z 1x 3,5mm Jack Female.</t>
  </si>
  <si>
    <t>Redukce pro rozdělení ze společného portu sluchátek a mikrofonu na dva samostané, tj. jeden pro sluchátka a jeden pro mikrofon, tj. z 1x 3,5 mm Jack Male (3 proužky) na 2x 3,5 mm Jack Female (zasouvat se budou Jacky se dvěma proužky).</t>
  </si>
  <si>
    <t>Provedení: „špunty“ (zapuštěné dovnitř ucha).
Konstrukce: uzavřená.
Mikrofon: integrovaný.
Velikost měniče: min. 10 mm.
Hmotnost sluchátka: max. 6g.
Typ připojení: BlueTooth verze min. 5.2.
Podpora kodeků AAC a SBC.
Funkce: Aktivní potlačení hluku (ANC), přijímání hovorů, přepínání skladeb.
True Wireless (nejsou nutné dráty pro sluchátka, ani pro dobíjecí pouzdro).
Dodání včetně dobíjecího pouzdra (!) a USB kabelu.
Max. výdrž baterie vč. dobíjení z pouzdra: min. 22h (bez ANC).
Certifikace odolnosti: nejméně IPX4.
Barva: bílá nebo alespoň světlá.</t>
  </si>
  <si>
    <t>Přenosný konferenční komunikátor</t>
  </si>
  <si>
    <t>Přenosné zařízení pro konferenční komunikaci k PC pro skupinovou komunikaci.
Připojení pomocí bluetooth a USB kabelu.
Všesměrový 360° mikrofon.
Reproduktor.
DSP pro eliminaci hluku kanceláře.
Možnost připojení náhlavní soupravy přes 3,5 mm vstup.
Podpora platformy Unified Communications (UC) a SW VoIP klientů a plná kompatibilita s MS Skype for Business.</t>
  </si>
  <si>
    <t>SGS‐2019‐020 Rozvoj a využití kybernetických systémů identifikace, diagnostiky a řízení 4</t>
  </si>
  <si>
    <t>Ing. Miroslav Flídr, Ph.D.,
Tel.: 37763 2559</t>
  </si>
  <si>
    <t>Technická 8, 
301 00 Plzeň,
Fakulta aplikovaných věd -
Katedra kybernetiky, 
místnost UN 508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</si>
  <si>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</si>
  <si>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Flídr, UN508</t>
  </si>
  <si>
    <t>ANO</t>
  </si>
  <si>
    <t>Huawei FreeBuds 4i Ceramic White (55034190), záruka 24 měsíců</t>
  </si>
  <si>
    <t>AlzaPower Premium HDMI 2.0 High Speed 4K 5m (APW-CBHDP150B), záruka 24 měsíců</t>
  </si>
  <si>
    <t>PremiumCord 4K Prodlužovací kabel HDMI-HDMI 5m (kphdmf5), záruka 24 měsíců</t>
  </si>
  <si>
    <t>Niceboy STREAM PRO (8594182424287), záruka 24 měsíců</t>
  </si>
  <si>
    <t>TRUST ZIVA Gaming Headset (21953), záruka 24 měsíců</t>
  </si>
  <si>
    <t>DELOCK redukce Jack 3.5 4pin-2xJack 3.5 3pin, F/2xM (65459), záruka 24 měsíců</t>
  </si>
  <si>
    <t>Jabra SPEAK 510, USB, BT, MS (7510-109),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</si>
</sst>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8" fillId="0" borderId="0"/>
  </cellStyleXfs>
  <cellXfs count="144">
    <xf numFmtId="0" fontId="0" fillId="0" borderId="0" xfId="0"/>
    <xf numFmtId="0" fontId="15" fillId="4" borderId="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7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/>
    </xf>
    <xf numFmtId="0" fontId="16" fillId="4" borderId="18" xfId="0" applyFont="1" applyFill="1" applyBorder="1" applyAlignment="1" applyProtection="1">
      <alignment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9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/>
    </xf>
    <xf numFmtId="0" fontId="5" fillId="3" borderId="11" xfId="0" applyFont="1" applyFill="1" applyBorder="1" applyAlignment="1" applyProtection="1">
      <alignment horizontal="left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left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16" fillId="4" borderId="23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19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19" fillId="3" borderId="2" xfId="0" applyFont="1" applyFill="1" applyBorder="1" applyAlignment="1" applyProtection="1">
      <alignment horizontal="center" vertical="center" wrapText="1"/>
    </xf>
    <xf numFmtId="0" fontId="19" fillId="3" borderId="14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16" fillId="4" borderId="20" xfId="0" applyFont="1" applyFill="1" applyBorder="1" applyAlignment="1" applyProtection="1">
      <alignment horizontal="center" vertical="center" wrapText="1"/>
    </xf>
    <xf numFmtId="0" fontId="16" fillId="4" borderId="21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3"/>
  <sheetViews>
    <sheetView tabSelected="1" topLeftCell="A4" zoomScaleNormal="100" workbookViewId="0">
      <selection activeCell="F4" sqref="F4"/>
    </sheetView>
  </sheetViews>
  <sheetFormatPr defaultRowHeight="15" x14ac:dyDescent="0.25"/>
  <cols>
    <col min="1" max="1" width="1.42578125" style="2" bestFit="1" customWidth="1"/>
    <col min="2" max="2" width="5.7109375" style="2" bestFit="1" customWidth="1"/>
    <col min="3" max="3" width="40.28515625" style="4" customWidth="1"/>
    <col min="4" max="4" width="10.7109375" style="106" customWidth="1"/>
    <col min="5" max="5" width="10.28515625" style="3" customWidth="1"/>
    <col min="6" max="6" width="105.140625" style="4" customWidth="1"/>
    <col min="7" max="7" width="27.85546875" style="4" customWidth="1"/>
    <col min="8" max="8" width="31.7109375" style="4" customWidth="1"/>
    <col min="9" max="9" width="20" style="4" customWidth="1"/>
    <col min="10" max="10" width="16.5703125" style="4" customWidth="1"/>
    <col min="11" max="11" width="36.140625" style="2" customWidth="1"/>
    <col min="12" max="12" width="21" style="2" hidden="1" customWidth="1"/>
    <col min="13" max="13" width="27.5703125" style="2" customWidth="1"/>
    <col min="14" max="14" width="48" style="4" customWidth="1"/>
    <col min="15" max="15" width="28" style="4" customWidth="1"/>
    <col min="16" max="16" width="15.140625" style="4" hidden="1" customWidth="1"/>
    <col min="17" max="17" width="21.5703125" style="2" customWidth="1"/>
    <col min="18" max="18" width="23.28515625" style="2" customWidth="1"/>
    <col min="19" max="19" width="20.7109375" style="2" bestFit="1" customWidth="1"/>
    <col min="20" max="20" width="19.7109375" style="2" bestFit="1" customWidth="1"/>
    <col min="21" max="21" width="10.28515625" style="2" hidden="1" customWidth="1"/>
    <col min="22" max="22" width="35.85546875" style="5" customWidth="1"/>
    <col min="23" max="16384" width="9.140625" style="2"/>
  </cols>
  <sheetData>
    <row r="1" spans="1:22" ht="42.6" customHeight="1" x14ac:dyDescent="0.25">
      <c r="B1" s="129" t="s">
        <v>34</v>
      </c>
      <c r="C1" s="130"/>
      <c r="D1" s="130"/>
    </row>
    <row r="2" spans="1:22" ht="18" customHeight="1" x14ac:dyDescent="0.25">
      <c r="C2" s="2"/>
      <c r="D2" s="6"/>
      <c r="E2" s="7"/>
      <c r="F2" s="8"/>
      <c r="G2" s="8"/>
      <c r="H2" s="8"/>
      <c r="I2" s="2"/>
      <c r="J2" s="9"/>
      <c r="N2" s="10"/>
      <c r="O2" s="8"/>
      <c r="P2" s="8"/>
      <c r="Q2" s="8"/>
      <c r="R2" s="8"/>
      <c r="T2" s="11"/>
      <c r="U2" s="12"/>
      <c r="V2" s="13"/>
    </row>
    <row r="3" spans="1:22" ht="18" customHeight="1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1"/>
      <c r="N3" s="18"/>
      <c r="O3" s="18"/>
      <c r="P3" s="18"/>
      <c r="Q3" s="18"/>
      <c r="R3" s="18"/>
      <c r="T3" s="11"/>
    </row>
    <row r="4" spans="1:22" ht="18" customHeight="1" thickBot="1" x14ac:dyDescent="0.3">
      <c r="B4" s="19"/>
      <c r="C4" s="20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8"/>
      <c r="O4" s="8"/>
      <c r="P4" s="8"/>
      <c r="Q4" s="11"/>
      <c r="R4" s="11"/>
      <c r="T4" s="11"/>
    </row>
    <row r="5" spans="1:22" ht="34.5" customHeight="1" thickBot="1" x14ac:dyDescent="0.3">
      <c r="B5" s="21"/>
      <c r="C5" s="22"/>
      <c r="D5" s="23"/>
      <c r="E5" s="23"/>
      <c r="F5" s="8"/>
      <c r="G5" s="24" t="s">
        <v>2</v>
      </c>
      <c r="H5" s="24" t="s">
        <v>2</v>
      </c>
      <c r="I5" s="8"/>
      <c r="J5" s="8"/>
      <c r="N5" s="8"/>
      <c r="O5" s="25"/>
      <c r="P5" s="25"/>
      <c r="R5" s="26" t="s">
        <v>2</v>
      </c>
      <c r="V5" s="9"/>
    </row>
    <row r="6" spans="1:22" ht="67.150000000000006" customHeight="1" thickTop="1" thickBot="1" x14ac:dyDescent="0.3">
      <c r="B6" s="27" t="s">
        <v>3</v>
      </c>
      <c r="C6" s="28" t="s">
        <v>17</v>
      </c>
      <c r="D6" s="28" t="s">
        <v>4</v>
      </c>
      <c r="E6" s="28" t="s">
        <v>18</v>
      </c>
      <c r="F6" s="28" t="s">
        <v>19</v>
      </c>
      <c r="G6" s="29" t="s">
        <v>5</v>
      </c>
      <c r="H6" s="1" t="s">
        <v>30</v>
      </c>
      <c r="I6" s="30" t="s">
        <v>20</v>
      </c>
      <c r="J6" s="30" t="s">
        <v>21</v>
      </c>
      <c r="K6" s="31" t="s">
        <v>58</v>
      </c>
      <c r="L6" s="30" t="s">
        <v>22</v>
      </c>
      <c r="M6" s="32" t="s">
        <v>23</v>
      </c>
      <c r="N6" s="30" t="s">
        <v>24</v>
      </c>
      <c r="O6" s="30" t="s">
        <v>25</v>
      </c>
      <c r="P6" s="30" t="s">
        <v>26</v>
      </c>
      <c r="Q6" s="28" t="s">
        <v>6</v>
      </c>
      <c r="R6" s="33" t="s">
        <v>7</v>
      </c>
      <c r="S6" s="31" t="s">
        <v>8</v>
      </c>
      <c r="T6" s="31" t="s">
        <v>9</v>
      </c>
      <c r="U6" s="30" t="s">
        <v>27</v>
      </c>
      <c r="V6" s="30" t="s">
        <v>28</v>
      </c>
    </row>
    <row r="7" spans="1:22" ht="243.75" customHeight="1" thickTop="1" thickBot="1" x14ac:dyDescent="0.3">
      <c r="A7" s="34"/>
      <c r="B7" s="35">
        <v>1</v>
      </c>
      <c r="C7" s="36" t="s">
        <v>35</v>
      </c>
      <c r="D7" s="37">
        <v>5</v>
      </c>
      <c r="E7" s="38" t="s">
        <v>16</v>
      </c>
      <c r="F7" s="39" t="s">
        <v>52</v>
      </c>
      <c r="G7" s="107" t="s">
        <v>61</v>
      </c>
      <c r="H7" s="40"/>
      <c r="I7" s="41" t="s">
        <v>29</v>
      </c>
      <c r="J7" s="42" t="s">
        <v>33</v>
      </c>
      <c r="K7" s="43"/>
      <c r="L7" s="38"/>
      <c r="M7" s="41" t="s">
        <v>36</v>
      </c>
      <c r="N7" s="41" t="s">
        <v>37</v>
      </c>
      <c r="O7" s="44">
        <v>14</v>
      </c>
      <c r="P7" s="45">
        <f t="shared" ref="P7:P13" si="0">D7*Q7</f>
        <v>7900</v>
      </c>
      <c r="Q7" s="46">
        <v>1580</v>
      </c>
      <c r="R7" s="112">
        <v>1580</v>
      </c>
      <c r="S7" s="47">
        <f t="shared" ref="S7:S13" si="1">D7*R7</f>
        <v>7900</v>
      </c>
      <c r="T7" s="48" t="str">
        <f t="shared" ref="T7:T9" si="2">IF(ISNUMBER(R7), IF(R7&gt;Q7,"NEVYHOVUJE","VYHOVUJE")," ")</f>
        <v>VYHOVUJE</v>
      </c>
      <c r="U7" s="38"/>
      <c r="V7" s="38" t="s">
        <v>14</v>
      </c>
    </row>
    <row r="8" spans="1:22" ht="82.9" customHeight="1" x14ac:dyDescent="0.25">
      <c r="A8" s="34"/>
      <c r="B8" s="49">
        <v>2</v>
      </c>
      <c r="C8" s="50" t="s">
        <v>38</v>
      </c>
      <c r="D8" s="51">
        <v>4</v>
      </c>
      <c r="E8" s="52" t="s">
        <v>16</v>
      </c>
      <c r="F8" s="53" t="s">
        <v>39</v>
      </c>
      <c r="G8" s="108" t="s">
        <v>62</v>
      </c>
      <c r="H8" s="121"/>
      <c r="I8" s="136" t="s">
        <v>29</v>
      </c>
      <c r="J8" s="138" t="s">
        <v>33</v>
      </c>
      <c r="K8" s="54"/>
      <c r="L8" s="55"/>
      <c r="M8" s="140" t="s">
        <v>42</v>
      </c>
      <c r="N8" s="140" t="s">
        <v>43</v>
      </c>
      <c r="O8" s="119">
        <v>14</v>
      </c>
      <c r="P8" s="56">
        <f t="shared" si="0"/>
        <v>800</v>
      </c>
      <c r="Q8" s="57">
        <v>200</v>
      </c>
      <c r="R8" s="113">
        <v>200</v>
      </c>
      <c r="S8" s="58">
        <f t="shared" si="1"/>
        <v>800</v>
      </c>
      <c r="T8" s="59" t="str">
        <f t="shared" ref="T8" si="3">IF(ISNUMBER(R8), IF(R8&gt;Q8,"NEVYHOVUJE","VYHOVUJE")," ")</f>
        <v>VYHOVUJE</v>
      </c>
      <c r="U8" s="117"/>
      <c r="V8" s="52" t="s">
        <v>15</v>
      </c>
    </row>
    <row r="9" spans="1:22" ht="79.150000000000006" customHeight="1" thickBot="1" x14ac:dyDescent="0.3">
      <c r="A9" s="34"/>
      <c r="B9" s="60">
        <v>3</v>
      </c>
      <c r="C9" s="61" t="s">
        <v>40</v>
      </c>
      <c r="D9" s="62">
        <v>1</v>
      </c>
      <c r="E9" s="63" t="s">
        <v>16</v>
      </c>
      <c r="F9" s="64" t="s">
        <v>41</v>
      </c>
      <c r="G9" s="109" t="s">
        <v>63</v>
      </c>
      <c r="H9" s="123"/>
      <c r="I9" s="137"/>
      <c r="J9" s="139"/>
      <c r="K9" s="43"/>
      <c r="L9" s="38"/>
      <c r="M9" s="141"/>
      <c r="N9" s="141"/>
      <c r="O9" s="120"/>
      <c r="P9" s="45">
        <f t="shared" si="0"/>
        <v>230</v>
      </c>
      <c r="Q9" s="46">
        <v>230</v>
      </c>
      <c r="R9" s="112">
        <v>96</v>
      </c>
      <c r="S9" s="47">
        <f t="shared" si="1"/>
        <v>96</v>
      </c>
      <c r="T9" s="48" t="str">
        <f t="shared" si="2"/>
        <v>VYHOVUJE</v>
      </c>
      <c r="U9" s="118"/>
      <c r="V9" s="38" t="s">
        <v>15</v>
      </c>
    </row>
    <row r="10" spans="1:22" ht="79.150000000000006" customHeight="1" x14ac:dyDescent="0.25">
      <c r="A10" s="34"/>
      <c r="B10" s="49">
        <v>4</v>
      </c>
      <c r="C10" s="50" t="s">
        <v>44</v>
      </c>
      <c r="D10" s="51">
        <v>8</v>
      </c>
      <c r="E10" s="52" t="s">
        <v>16</v>
      </c>
      <c r="F10" s="65" t="s">
        <v>49</v>
      </c>
      <c r="G10" s="108" t="s">
        <v>64</v>
      </c>
      <c r="H10" s="121"/>
      <c r="I10" s="142" t="s">
        <v>29</v>
      </c>
      <c r="J10" s="138" t="s">
        <v>33</v>
      </c>
      <c r="K10" s="136"/>
      <c r="L10" s="117"/>
      <c r="M10" s="140" t="s">
        <v>47</v>
      </c>
      <c r="N10" s="140" t="s">
        <v>48</v>
      </c>
      <c r="O10" s="119">
        <v>21</v>
      </c>
      <c r="P10" s="56">
        <f t="shared" si="0"/>
        <v>10240</v>
      </c>
      <c r="Q10" s="57">
        <v>1280</v>
      </c>
      <c r="R10" s="113">
        <v>1225</v>
      </c>
      <c r="S10" s="58">
        <f t="shared" si="1"/>
        <v>9800</v>
      </c>
      <c r="T10" s="59" t="str">
        <f t="shared" ref="T10:T12" si="4">IF(ISNUMBER(R10), IF(R10&gt;Q10,"NEVYHOVUJE","VYHOVUJE")," ")</f>
        <v>VYHOVUJE</v>
      </c>
      <c r="U10" s="52"/>
      <c r="V10" s="52" t="s">
        <v>12</v>
      </c>
    </row>
    <row r="11" spans="1:22" ht="163.9" customHeight="1" x14ac:dyDescent="0.25">
      <c r="A11" s="34"/>
      <c r="B11" s="66">
        <v>5</v>
      </c>
      <c r="C11" s="67" t="s">
        <v>45</v>
      </c>
      <c r="D11" s="68">
        <v>8</v>
      </c>
      <c r="E11" s="69" t="s">
        <v>16</v>
      </c>
      <c r="F11" s="70" t="s">
        <v>50</v>
      </c>
      <c r="G11" s="110" t="s">
        <v>65</v>
      </c>
      <c r="H11" s="122"/>
      <c r="I11" s="143"/>
      <c r="J11" s="139"/>
      <c r="K11" s="137"/>
      <c r="L11" s="118"/>
      <c r="M11" s="141"/>
      <c r="N11" s="141"/>
      <c r="O11" s="120"/>
      <c r="P11" s="71">
        <f t="shared" si="0"/>
        <v>2400</v>
      </c>
      <c r="Q11" s="72">
        <v>300</v>
      </c>
      <c r="R11" s="114">
        <v>245</v>
      </c>
      <c r="S11" s="73">
        <f t="shared" si="1"/>
        <v>1960</v>
      </c>
      <c r="T11" s="74" t="str">
        <f t="shared" si="4"/>
        <v>VYHOVUJE</v>
      </c>
      <c r="U11" s="69"/>
      <c r="V11" s="69" t="s">
        <v>14</v>
      </c>
    </row>
    <row r="12" spans="1:22" ht="79.150000000000006" customHeight="1" thickBot="1" x14ac:dyDescent="0.3">
      <c r="A12" s="34"/>
      <c r="B12" s="60">
        <v>6</v>
      </c>
      <c r="C12" s="61" t="s">
        <v>46</v>
      </c>
      <c r="D12" s="62">
        <v>4</v>
      </c>
      <c r="E12" s="63" t="s">
        <v>16</v>
      </c>
      <c r="F12" s="75" t="s">
        <v>51</v>
      </c>
      <c r="G12" s="109" t="s">
        <v>66</v>
      </c>
      <c r="H12" s="122"/>
      <c r="I12" s="143"/>
      <c r="J12" s="139"/>
      <c r="K12" s="137"/>
      <c r="L12" s="118"/>
      <c r="M12" s="141"/>
      <c r="N12" s="141"/>
      <c r="O12" s="120"/>
      <c r="P12" s="76">
        <f t="shared" si="0"/>
        <v>400</v>
      </c>
      <c r="Q12" s="77">
        <v>100</v>
      </c>
      <c r="R12" s="115">
        <v>40</v>
      </c>
      <c r="S12" s="78">
        <f t="shared" si="1"/>
        <v>160</v>
      </c>
      <c r="T12" s="79" t="str">
        <f t="shared" si="4"/>
        <v>VYHOVUJE</v>
      </c>
      <c r="U12" s="63"/>
      <c r="V12" s="63" t="s">
        <v>15</v>
      </c>
    </row>
    <row r="13" spans="1:22" ht="158.25" customHeight="1" thickBot="1" x14ac:dyDescent="0.3">
      <c r="A13" s="34"/>
      <c r="B13" s="80">
        <v>7</v>
      </c>
      <c r="C13" s="81" t="s">
        <v>53</v>
      </c>
      <c r="D13" s="82">
        <v>1</v>
      </c>
      <c r="E13" s="83" t="s">
        <v>16</v>
      </c>
      <c r="F13" s="84" t="s">
        <v>54</v>
      </c>
      <c r="G13" s="111" t="s">
        <v>67</v>
      </c>
      <c r="H13" s="85"/>
      <c r="I13" s="86" t="s">
        <v>29</v>
      </c>
      <c r="J13" s="87" t="s">
        <v>60</v>
      </c>
      <c r="K13" s="81" t="s">
        <v>55</v>
      </c>
      <c r="L13" s="83"/>
      <c r="M13" s="88" t="s">
        <v>56</v>
      </c>
      <c r="N13" s="89" t="s">
        <v>57</v>
      </c>
      <c r="O13" s="90">
        <v>21</v>
      </c>
      <c r="P13" s="91">
        <f t="shared" si="0"/>
        <v>2800</v>
      </c>
      <c r="Q13" s="92">
        <v>2800</v>
      </c>
      <c r="R13" s="116">
        <v>2400</v>
      </c>
      <c r="S13" s="93">
        <f t="shared" si="1"/>
        <v>2400</v>
      </c>
      <c r="T13" s="94" t="str">
        <f t="shared" ref="T13" si="5">IF(ISNUMBER(R13), IF(R13&gt;Q13,"NEVYHOVUJE","VYHOVUJE")," ")</f>
        <v>VYHOVUJE</v>
      </c>
      <c r="U13" s="83" t="s">
        <v>59</v>
      </c>
      <c r="V13" s="83" t="s">
        <v>13</v>
      </c>
    </row>
    <row r="14" spans="1:22" ht="13.5" customHeight="1" thickTop="1" thickBot="1" x14ac:dyDescent="0.3">
      <c r="C14" s="2"/>
      <c r="D14" s="2"/>
      <c r="E14" s="2"/>
      <c r="F14" s="2"/>
      <c r="G14" s="2"/>
      <c r="H14" s="2"/>
      <c r="I14" s="2"/>
      <c r="J14" s="2"/>
      <c r="N14" s="2"/>
      <c r="O14" s="2"/>
      <c r="P14" s="2"/>
      <c r="S14" s="95"/>
    </row>
    <row r="15" spans="1:22" ht="60" customHeight="1" thickTop="1" thickBot="1" x14ac:dyDescent="0.3">
      <c r="B15" s="131" t="s">
        <v>32</v>
      </c>
      <c r="C15" s="132"/>
      <c r="D15" s="132"/>
      <c r="E15" s="132"/>
      <c r="F15" s="132"/>
      <c r="G15" s="132"/>
      <c r="H15" s="96"/>
      <c r="I15" s="97"/>
      <c r="J15" s="97"/>
      <c r="K15" s="97"/>
      <c r="L15" s="98"/>
      <c r="M15" s="9"/>
      <c r="N15" s="9"/>
      <c r="O15" s="99"/>
      <c r="P15" s="99"/>
      <c r="Q15" s="100" t="s">
        <v>10</v>
      </c>
      <c r="R15" s="133" t="s">
        <v>11</v>
      </c>
      <c r="S15" s="134"/>
      <c r="T15" s="135"/>
      <c r="U15" s="25"/>
      <c r="V15" s="101"/>
    </row>
    <row r="16" spans="1:22" ht="33" customHeight="1" thickTop="1" thickBot="1" x14ac:dyDescent="0.3">
      <c r="B16" s="124" t="s">
        <v>31</v>
      </c>
      <c r="C16" s="125"/>
      <c r="D16" s="125"/>
      <c r="E16" s="125"/>
      <c r="F16" s="125"/>
      <c r="G16" s="125"/>
      <c r="H16" s="102"/>
      <c r="I16" s="103"/>
      <c r="L16" s="6"/>
      <c r="M16" s="6"/>
      <c r="N16" s="6"/>
      <c r="O16" s="104"/>
      <c r="P16" s="104"/>
      <c r="Q16" s="105">
        <f>SUM(P7:P13)</f>
        <v>24770</v>
      </c>
      <c r="R16" s="126">
        <f>SUM(S7:S13)</f>
        <v>23116</v>
      </c>
      <c r="S16" s="127"/>
      <c r="T16" s="128"/>
    </row>
    <row r="17" ht="14.25" customHeight="1" thickTop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A4JFyx1qyHt3QSx0anls5fwKwn5IoTK4PlJ0qiUsYp3pJxIXwuVR54Pf3GrggAqwLwNtxXGmeCpf1WaBNBLsAQ==" saltValue="CgeuST3x/pmC+5S06cuiRA==" spinCount="100000" sheet="1" objects="1" scenarios="1"/>
  <mergeCells count="20">
    <mergeCell ref="B16:G16"/>
    <mergeCell ref="R16:T16"/>
    <mergeCell ref="B1:D1"/>
    <mergeCell ref="B15:G15"/>
    <mergeCell ref="R15:T15"/>
    <mergeCell ref="I8:I9"/>
    <mergeCell ref="J8:J9"/>
    <mergeCell ref="M8:M9"/>
    <mergeCell ref="N8:N9"/>
    <mergeCell ref="I10:I12"/>
    <mergeCell ref="J10:J12"/>
    <mergeCell ref="K10:K12"/>
    <mergeCell ref="M10:M12"/>
    <mergeCell ref="N10:N12"/>
    <mergeCell ref="U8:U9"/>
    <mergeCell ref="O8:O9"/>
    <mergeCell ref="H10:H12"/>
    <mergeCell ref="O10:O12"/>
    <mergeCell ref="L10:L12"/>
    <mergeCell ref="H8:H9"/>
  </mergeCells>
  <conditionalFormatting sqref="D7:D13">
    <cfRule type="containsBlanks" dxfId="8" priority="51">
      <formula>LEN(TRIM(D7))=0</formula>
    </cfRule>
  </conditionalFormatting>
  <conditionalFormatting sqref="T7:T13">
    <cfRule type="cellIs" dxfId="7" priority="43" operator="equal">
      <formula>"VYHOVUJE"</formula>
    </cfRule>
  </conditionalFormatting>
  <conditionalFormatting sqref="T7:T13">
    <cfRule type="cellIs" dxfId="6" priority="42" operator="equal">
      <formula>"NEVYHOVUJE"</formula>
    </cfRule>
  </conditionalFormatting>
  <conditionalFormatting sqref="G9:G13 G8:H8 G7 R7:R13">
    <cfRule type="containsBlanks" dxfId="5" priority="23">
      <formula>LEN(TRIM(G7))=0</formula>
    </cfRule>
  </conditionalFormatting>
  <conditionalFormatting sqref="G9:G13 G8:H8 G7">
    <cfRule type="containsBlanks" dxfId="4" priority="22">
      <formula>LEN(TRIM(G7))=0</formula>
    </cfRule>
  </conditionalFormatting>
  <conditionalFormatting sqref="G9:G13 G8:H8 G7 R7:R13">
    <cfRule type="notContainsBlanks" dxfId="3" priority="21">
      <formula>LEN(TRIM(G7))&gt;0</formula>
    </cfRule>
  </conditionalFormatting>
  <conditionalFormatting sqref="G9:G13 G8:H8 G7 R7:R13">
    <cfRule type="notContainsBlanks" dxfId="2" priority="20">
      <formula>LEN(TRIM(G7))&gt;0</formula>
    </cfRule>
  </conditionalFormatting>
  <conditionalFormatting sqref="G9:G13 G8:H8 G7">
    <cfRule type="notContainsBlanks" dxfId="1" priority="19">
      <formula>LEN(TRIM(G7))&gt;0</formula>
    </cfRule>
  </conditionalFormatting>
  <dataValidations count="3">
    <dataValidation type="list" allowBlank="1" showInputMessage="1" showErrorMessage="1" sqref="J7:J8 J10 J13" xr:uid="{CBD82B4A-4556-4BD8-97B1-6493B60EABDA}">
      <formula1>"ANO,NE"</formula1>
    </dataValidation>
    <dataValidation type="list" showInputMessage="1" showErrorMessage="1" sqref="E7:E13" xr:uid="{00000000-0002-0000-0000-000001000000}">
      <formula1>"ks,bal,sada,"</formula1>
    </dataValidation>
    <dataValidation type="list" allowBlank="1" showInputMessage="1" showErrorMessage="1" sqref="V7:V13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2021-06-04T07:38:58Z</dcterms:modified>
</cp:coreProperties>
</file>